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<sst xmlns="http://schemas.openxmlformats.org/spreadsheetml/2006/main" count="57" uniqueCount="57">
  <si>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Zielzeit</t>
  </si>
  <si>
    <t>Laufstrecke</t>
  </si>
  <si>
    <t>min:sec</t>
  </si>
  <si>
    <t>km</t>
  </si>
  <si>
    <t>min/km</t>
  </si>
  <si>
    <t>Durchgangzeiten</t>
  </si>
  <si>
    <t>KM 1</t>
  </si>
  <si>
    <t>KM 2</t>
  </si>
  <si>
    <t>KM 3</t>
  </si>
  <si>
    <t>KM 4</t>
  </si>
  <si>
    <t>KM 5</t>
  </si>
  <si>
    <t>KM 6</t>
  </si>
  <si>
    <t>KM 7</t>
  </si>
  <si>
    <t>KM 8</t>
  </si>
  <si>
    <t>KM 9</t>
  </si>
  <si>
    <t>KM 10</t>
  </si>
  <si>
    <t>KM 11</t>
  </si>
  <si>
    <t>KM 12</t>
  </si>
  <si>
    <t>KM 13</t>
  </si>
  <si>
    <t>KM 14</t>
  </si>
  <si>
    <t>KM 15</t>
  </si>
  <si>
    <t>KM 16</t>
  </si>
  <si>
    <t>KM 18</t>
  </si>
  <si>
    <t>KM 20</t>
  </si>
  <si>
    <t>KM 21</t>
  </si>
  <si>
    <t>KM 21,1</t>
  </si>
  <si>
    <t>KM 22</t>
  </si>
  <si>
    <t>KM 23</t>
  </si>
  <si>
    <t>KM 24</t>
  </si>
  <si>
    <t>KM 25</t>
  </si>
  <si>
    <t>KM 26</t>
  </si>
  <si>
    <t>KM 28</t>
  </si>
  <si>
    <t>KM 29</t>
  </si>
  <si>
    <t>KM 27</t>
  </si>
  <si>
    <t>KM 30</t>
  </si>
  <si>
    <t>KM 31</t>
  </si>
  <si>
    <t>KM 32</t>
  </si>
  <si>
    <t>KM 33</t>
  </si>
  <si>
    <t>KM 34</t>
  </si>
  <si>
    <t>KM 35</t>
  </si>
  <si>
    <t>KM 36</t>
  </si>
  <si>
    <t>KM 37</t>
  </si>
  <si>
    <t>KM 38</t>
  </si>
  <si>
    <t>KM 39</t>
  </si>
  <si>
    <t>KM 40</t>
  </si>
  <si>
    <t>KM 41</t>
  </si>
  <si>
    <t>KM 42</t>
  </si>
  <si>
    <t>KM 42,195</t>
  </si>
  <si>
    <t>Eingabefelder</t>
  </si>
  <si>
    <t>Ausgabefelder</t>
  </si>
  <si>
    <t>Kilometerzeit</t>
  </si>
  <si>
    <t>Geschwindigkeit</t>
  </si>
  <si>
    <t>© Klaus Eppele</t>
  </si>
  <si>
    <t>km/h =</t>
  </si>
  <si>
    <t>m/sec</t>
  </si>
  <si>
    <t>KM 17</t>
  </si>
  <si>
    <t>KM 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</si>
</sst>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#\ ?/8"/>
    <numFmt numFmtId="166" formatCode="d/m"/>
  </numFmts>
  <fonts count="2">
    <font>
      <sz val="10"/>
      <name val="Arial"/>
      <family val="0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6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4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H7" sqref="H7"/>
    </sheetView>
  </sheetViews>
  <sheetFormatPr defaultColWidth="11.421875" defaultRowHeight="12.75"/>
  <cols>
    <col min="1" max="1" width="14.8515625" style="0" customWidth="1"/>
    <col min="2" max="2" width="12.140625" style="0" bestFit="1" customWidth="1"/>
    <col min="3" max="3" width="7.7109375" style="0" customWidth="1"/>
    <col min="4" max="4" width="10.00390625" style="0" customWidth="1"/>
    <col min="6" max="6" width="5.421875" style="0" customWidth="1"/>
    <col min="7" max="7" width="9.57421875" style="0" customWidth="1"/>
    <col min="8" max="8" width="8.28125" style="0" customWidth="1"/>
    <col min="9" max="9" width="6.140625" style="0" customWidth="1"/>
    <col min="11" max="11" width="12.57421875" style="0" customWidth="1"/>
  </cols>
  <sheetData>
    <row r="1" spans="2:4" ht="14.25" thickBot="1" thickTop="1">
      <c r="B1" s="2" t="s">
        <v>48</v>
      </c>
      <c r="D1" s="4" t="s">
        <v>49</v>
      </c>
    </row>
    <row r="2" ht="13.5" thickTop="1"/>
    <row r="3" spans="1:3" ht="12.75">
      <c r="A3" t="s">
        <v>0</v>
      </c>
      <c r="B3" s="1">
        <v>0.13887731481481483</v>
      </c>
      <c r="C3" t="s">
        <v>2</v>
      </c>
    </row>
    <row r="4" spans="1:3" ht="12.75">
      <c r="A4" t="s">
        <v>1</v>
      </c>
      <c r="B4" s="2">
        <v>42.2</v>
      </c>
      <c r="C4" t="s">
        <v>3</v>
      </c>
    </row>
    <row r="5" ht="13.5" thickBot="1"/>
    <row r="6" spans="1:3" ht="14.25" thickBot="1" thickTop="1">
      <c r="A6" t="s">
        <v>50</v>
      </c>
      <c r="B6" s="5">
        <f>B3/B4</f>
        <v>0.0032909316306828154</v>
      </c>
      <c r="C6" t="s">
        <v>4</v>
      </c>
    </row>
    <row r="7" spans="1:5" ht="14.25" thickBot="1" thickTop="1">
      <c r="A7" t="s">
        <v>51</v>
      </c>
      <c r="B7" s="6">
        <f>3600/((MINUTE(B6)*60)+SECOND(B6))</f>
        <v>12.67605633802817</v>
      </c>
      <c r="C7" t="s">
        <v>53</v>
      </c>
      <c r="D7" s="3">
        <f>B7*1000/3600</f>
        <v>3.5211267605633805</v>
      </c>
      <c r="E7" t="s">
        <v>54</v>
      </c>
    </row>
    <row r="8" ht="13.5" thickTop="1">
      <c r="B8" s="3"/>
    </row>
    <row r="9" ht="13.5" thickBot="1">
      <c r="A9" t="s">
        <v>5</v>
      </c>
    </row>
    <row r="10" spans="1:5" ht="14.25" thickBot="1" thickTop="1">
      <c r="A10" t="s">
        <v>6</v>
      </c>
      <c r="B10" s="5">
        <f>B6*1</f>
        <v>0.0032909316306828154</v>
      </c>
      <c r="D10" t="s">
        <v>26</v>
      </c>
      <c r="E10" s="5">
        <f>B6*22</f>
        <v>0.07240049587502194</v>
      </c>
    </row>
    <row r="11" spans="1:5" ht="14.25" thickBot="1" thickTop="1">
      <c r="A11" t="s">
        <v>7</v>
      </c>
      <c r="B11" s="5">
        <f>B6*2</f>
        <v>0.006581863261365631</v>
      </c>
      <c r="D11" t="s">
        <v>27</v>
      </c>
      <c r="E11" s="5">
        <f>B6*23</f>
        <v>0.07569142750570476</v>
      </c>
    </row>
    <row r="12" spans="1:5" ht="14.25" thickBot="1" thickTop="1">
      <c r="A12" t="s">
        <v>8</v>
      </c>
      <c r="B12" s="5">
        <f>B6*3</f>
        <v>0.009872794892048446</v>
      </c>
      <c r="D12" t="s">
        <v>28</v>
      </c>
      <c r="E12" s="5">
        <f>B6*24</f>
        <v>0.07898235913638757</v>
      </c>
    </row>
    <row r="13" spans="1:5" ht="14.25" thickBot="1" thickTop="1">
      <c r="A13" t="s">
        <v>9</v>
      </c>
      <c r="B13" s="5">
        <f>B6*4</f>
        <v>0.013163726522731262</v>
      </c>
      <c r="D13" t="s">
        <v>29</v>
      </c>
      <c r="E13" s="5">
        <f>B6*25</f>
        <v>0.08227329076707038</v>
      </c>
    </row>
    <row r="14" spans="1:5" ht="14.25" thickBot="1" thickTop="1">
      <c r="A14" t="s">
        <v>10</v>
      </c>
      <c r="B14" s="5">
        <f>B6*5</f>
        <v>0.016454658153414077</v>
      </c>
      <c r="D14" t="s">
        <v>30</v>
      </c>
      <c r="E14" s="5">
        <f>B6*26</f>
        <v>0.0855642223977532</v>
      </c>
    </row>
    <row r="15" spans="1:5" ht="14.25" thickBot="1" thickTop="1">
      <c r="A15" t="s">
        <v>11</v>
      </c>
      <c r="B15" s="5">
        <f>B6*6</f>
        <v>0.019745589784096892</v>
      </c>
      <c r="D15" t="s">
        <v>33</v>
      </c>
      <c r="E15" s="5">
        <f>B6*27</f>
        <v>0.08885515402843602</v>
      </c>
    </row>
    <row r="16" spans="1:5" ht="14.25" thickBot="1" thickTop="1">
      <c r="A16" t="s">
        <v>12</v>
      </c>
      <c r="B16" s="5">
        <f>B6*7</f>
        <v>0.023036521414779708</v>
      </c>
      <c r="D16" t="s">
        <v>31</v>
      </c>
      <c r="E16" s="5">
        <f>B6*28</f>
        <v>0.09214608565911883</v>
      </c>
    </row>
    <row r="17" spans="1:5" ht="14.25" thickBot="1" thickTop="1">
      <c r="A17" t="s">
        <v>13</v>
      </c>
      <c r="B17" s="5">
        <f>B6*8</f>
        <v>0.026327453045462523</v>
      </c>
      <c r="D17" t="s">
        <v>32</v>
      </c>
      <c r="E17" s="5">
        <f>B6*29</f>
        <v>0.09543701728980164</v>
      </c>
    </row>
    <row r="18" spans="1:5" ht="14.25" thickBot="1" thickTop="1">
      <c r="A18" t="s">
        <v>14</v>
      </c>
      <c r="B18" s="5">
        <f>B6*9</f>
        <v>0.02961838467614534</v>
      </c>
      <c r="D18" t="s">
        <v>34</v>
      </c>
      <c r="E18" s="5">
        <f>B6*30</f>
        <v>0.09872794892048446</v>
      </c>
    </row>
    <row r="19" spans="1:5" ht="14.25" thickBot="1" thickTop="1">
      <c r="A19" t="s">
        <v>15</v>
      </c>
      <c r="B19" s="5">
        <f>B6*10</f>
        <v>0.032909316306828154</v>
      </c>
      <c r="D19" t="s">
        <v>35</v>
      </c>
      <c r="E19" s="5">
        <f>B6*31</f>
        <v>0.10201888055116728</v>
      </c>
    </row>
    <row r="20" spans="1:5" ht="14.25" thickBot="1" thickTop="1">
      <c r="A20" t="s">
        <v>16</v>
      </c>
      <c r="B20" s="5">
        <f>B6*11</f>
        <v>0.03620024793751097</v>
      </c>
      <c r="D20" t="s">
        <v>36</v>
      </c>
      <c r="E20" s="5">
        <f>B6*32</f>
        <v>0.1053098121818501</v>
      </c>
    </row>
    <row r="21" spans="1:5" ht="14.25" thickBot="1" thickTop="1">
      <c r="A21" t="s">
        <v>17</v>
      </c>
      <c r="B21" s="5">
        <f>B6*12</f>
        <v>0.039491179568193785</v>
      </c>
      <c r="D21" t="s">
        <v>37</v>
      </c>
      <c r="E21" s="5">
        <f>B6*33</f>
        <v>0.1086007438125329</v>
      </c>
    </row>
    <row r="22" spans="1:5" ht="14.25" thickBot="1" thickTop="1">
      <c r="A22" t="s">
        <v>18</v>
      </c>
      <c r="B22" s="5">
        <f>B6*13</f>
        <v>0.0427821111988766</v>
      </c>
      <c r="D22" t="s">
        <v>38</v>
      </c>
      <c r="E22" s="5">
        <f>B6*34</f>
        <v>0.11189167544321572</v>
      </c>
    </row>
    <row r="23" spans="1:5" ht="14.25" thickBot="1" thickTop="1">
      <c r="A23" t="s">
        <v>19</v>
      </c>
      <c r="B23" s="5">
        <f>B6*14</f>
        <v>0.046073042829559416</v>
      </c>
      <c r="D23" t="s">
        <v>39</v>
      </c>
      <c r="E23" s="5">
        <f>B6*35</f>
        <v>0.11518260707389855</v>
      </c>
    </row>
    <row r="24" spans="1:5" ht="14.25" thickBot="1" thickTop="1">
      <c r="A24" t="s">
        <v>20</v>
      </c>
      <c r="B24" s="5">
        <f>B6*15</f>
        <v>0.04936397446024223</v>
      </c>
      <c r="D24" t="s">
        <v>40</v>
      </c>
      <c r="E24" s="5">
        <f>B6*36</f>
        <v>0.11847353870458135</v>
      </c>
    </row>
    <row r="25" spans="1:5" ht="14.25" thickBot="1" thickTop="1">
      <c r="A25" t="s">
        <v>21</v>
      </c>
      <c r="B25" s="5">
        <f>B6*16</f>
        <v>0.05265490609092505</v>
      </c>
      <c r="D25" t="s">
        <v>41</v>
      </c>
      <c r="E25" s="5">
        <f>B6*37</f>
        <v>0.12176447033526416</v>
      </c>
    </row>
    <row r="26" spans="1:5" ht="14.25" thickBot="1" thickTop="1">
      <c r="A26" t="s">
        <v>55</v>
      </c>
      <c r="B26" s="5">
        <f>B6*17</f>
        <v>0.05594583772160786</v>
      </c>
      <c r="D26" t="s">
        <v>42</v>
      </c>
      <c r="E26" s="5">
        <f>B6*38</f>
        <v>0.125055401965947</v>
      </c>
    </row>
    <row r="27" spans="1:5" ht="14.25" thickBot="1" thickTop="1">
      <c r="A27" t="s">
        <v>22</v>
      </c>
      <c r="B27" s="5">
        <f>B6*18</f>
        <v>0.05923676935229068</v>
      </c>
      <c r="D27" t="s">
        <v>43</v>
      </c>
      <c r="E27" s="5">
        <f>B6*39</f>
        <v>0.1283463335966298</v>
      </c>
    </row>
    <row r="28" spans="1:5" ht="14.25" thickBot="1" thickTop="1">
      <c r="A28" t="s">
        <v>56</v>
      </c>
      <c r="B28" s="5">
        <f>B6*19</f>
        <v>0.0625277009829735</v>
      </c>
      <c r="D28" t="s">
        <v>44</v>
      </c>
      <c r="E28" s="5">
        <f>B6*40</f>
        <v>0.13163726522731262</v>
      </c>
    </row>
    <row r="29" spans="1:5" ht="14.25" thickBot="1" thickTop="1">
      <c r="A29" t="s">
        <v>23</v>
      </c>
      <c r="B29" s="5">
        <f>B6*20</f>
        <v>0.06581863261365631</v>
      </c>
      <c r="D29" t="s">
        <v>45</v>
      </c>
      <c r="E29" s="5">
        <f>B6*41</f>
        <v>0.13492819685799542</v>
      </c>
    </row>
    <row r="30" spans="1:5" ht="14.25" thickBot="1" thickTop="1">
      <c r="A30" t="s">
        <v>24</v>
      </c>
      <c r="B30" s="5">
        <f>B6*21</f>
        <v>0.06910956424433912</v>
      </c>
      <c r="D30" t="s">
        <v>46</v>
      </c>
      <c r="E30" s="5">
        <f>B6*42</f>
        <v>0.13821912848867823</v>
      </c>
    </row>
    <row r="31" spans="1:5" ht="14.25" thickBot="1" thickTop="1">
      <c r="A31" t="s">
        <v>25</v>
      </c>
      <c r="B31" s="5">
        <f>B6*21.1</f>
        <v>0.06943865740740741</v>
      </c>
      <c r="D31" t="s">
        <v>47</v>
      </c>
      <c r="E31" s="5">
        <f>B6*42.195</f>
        <v>0.1388608601566614</v>
      </c>
    </row>
    <row r="32" ht="13.5" thickTop="1"/>
    <row r="48" ht="12.75">
      <c r="A48" s="7" t="s">
        <v>52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improve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Laufen, laufen und nochmals laufen ...</dc:title>
  <dc:subject/>
  <dc:creator>Klaus Eppele</dc:creator>
  <cp:keywords/>
  <dc:description/>
  <cp:lastModifiedBy>Klaus Eppele</cp:lastModifiedBy>
  <dcterms:created xsi:type="dcterms:W3CDTF">2005-09-15T08:49:56Z</dcterms:created>
  <dcterms:modified xsi:type="dcterms:W3CDTF">2005-10-19T18:48:16Z</dcterms:modified>
  <cp:category/>
  <cp:version/>
  <cp:contentType/>
  <cp:contentStatus/>
</cp:coreProperties>
</file>